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"/>
    </mc:Choice>
  </mc:AlternateContent>
  <bookViews>
    <workbookView xWindow="0" yWindow="0" windowWidth="19200" windowHeight="11460"/>
  </bookViews>
  <sheets>
    <sheet name="Munka1" sheetId="1" r:id="rId1"/>
  </sheets>
  <definedNames>
    <definedName name="_xlnm.Print_Area" localSheetId="0">Munka1!$A$1:$H$63</definedName>
  </definedNames>
  <calcPr calcId="162913"/>
</workbook>
</file>

<file path=xl/calcChain.xml><?xml version="1.0" encoding="utf-8"?>
<calcChain xmlns="http://schemas.openxmlformats.org/spreadsheetml/2006/main">
  <c r="D28" i="1" l="1"/>
  <c r="D27" i="1"/>
  <c r="D20" i="1"/>
  <c r="D21" i="1"/>
  <c r="D31" i="1"/>
  <c r="D25" i="1" l="1"/>
  <c r="D24" i="1"/>
  <c r="D23" i="1"/>
  <c r="D36" i="1" l="1"/>
  <c r="D35" i="1"/>
  <c r="D34" i="1"/>
  <c r="D33" i="1"/>
  <c r="C41" i="1" l="1"/>
  <c r="D30" i="1"/>
  <c r="D29" i="1"/>
  <c r="D15" i="1"/>
  <c r="D32" i="1" l="1"/>
  <c r="D41" i="1"/>
  <c r="C42" i="1"/>
  <c r="D42" i="1" s="1"/>
  <c r="C43" i="1"/>
  <c r="D43" i="1" s="1"/>
  <c r="C44" i="1"/>
  <c r="D44" i="1" s="1"/>
  <c r="C45" i="1"/>
  <c r="D45" i="1" s="1"/>
  <c r="D22" i="1"/>
  <c r="D12" i="1"/>
  <c r="D16" i="1"/>
  <c r="D14" i="1"/>
  <c r="D13" i="1"/>
  <c r="D11" i="1"/>
  <c r="D10" i="1"/>
  <c r="D9" i="1"/>
  <c r="D26" i="1" s="1"/>
  <c r="D62" i="1" l="1"/>
  <c r="D61" i="1"/>
  <c r="D51" i="1"/>
  <c r="D54" i="1" s="1"/>
  <c r="D18" i="1"/>
  <c r="D19" i="1"/>
  <c r="D17" i="1"/>
</calcChain>
</file>

<file path=xl/sharedStrings.xml><?xml version="1.0" encoding="utf-8"?>
<sst xmlns="http://schemas.openxmlformats.org/spreadsheetml/2006/main" count="289" uniqueCount="193">
  <si>
    <t>Alma András</t>
  </si>
  <si>
    <t>Banán Béla</t>
  </si>
  <si>
    <t>Citrom Cecília</t>
  </si>
  <si>
    <t>Dinnye Dénes</t>
  </si>
  <si>
    <t>Január</t>
  </si>
  <si>
    <t>Február</t>
  </si>
  <si>
    <t>Március</t>
  </si>
  <si>
    <t>Április</t>
  </si>
  <si>
    <t>Május</t>
  </si>
  <si>
    <t>Június</t>
  </si>
  <si>
    <t>SZUM</t>
  </si>
  <si>
    <t>A függvény neve</t>
  </si>
  <si>
    <t>Beírásának módja</t>
  </si>
  <si>
    <t>Eredménye</t>
  </si>
  <si>
    <t>Paraméter 1</t>
  </si>
  <si>
    <t>Paraméter 2</t>
  </si>
  <si>
    <t>Paraméter 3</t>
  </si>
  <si>
    <t>Mit csinál?</t>
  </si>
  <si>
    <t>Összead</t>
  </si>
  <si>
    <t xml:space="preserve"> =szum(b3:g7)</t>
  </si>
  <si>
    <t>a cellatartomány megnevezése</t>
  </si>
  <si>
    <t>egy második lehetséges cellatartomány vagy cella</t>
  </si>
  <si>
    <t>ÁTLAG</t>
  </si>
  <si>
    <t>Átlagol</t>
  </si>
  <si>
    <t xml:space="preserve"> =átlag(b3:g7)</t>
  </si>
  <si>
    <t>DARAB</t>
  </si>
  <si>
    <t xml:space="preserve"> =darab(a1:g7)</t>
  </si>
  <si>
    <t>MAX</t>
  </si>
  <si>
    <t>Kiválasztja a legnagyobb számot</t>
  </si>
  <si>
    <t xml:space="preserve"> =max(b3:g7)</t>
  </si>
  <si>
    <t>MIN</t>
  </si>
  <si>
    <t>Kiválasztja a legkisebb számot</t>
  </si>
  <si>
    <t xml:space="preserve"> =min(b3:g7)</t>
  </si>
  <si>
    <t>NAGY</t>
  </si>
  <si>
    <t>Kiválasztja a sorszám szerinti legnagyobb számot</t>
  </si>
  <si>
    <t xml:space="preserve"> =nagy(b3:g7;3)</t>
  </si>
  <si>
    <t>a cellatartomány megnevezése (tömb)</t>
  </si>
  <si>
    <t>a sorszám, azaz itt a 3. legnagyobb számot keressük</t>
  </si>
  <si>
    <t>KICSI</t>
  </si>
  <si>
    <t>Kiválasztja a sorszám szerinti legkisebb számot</t>
  </si>
  <si>
    <t xml:space="preserve"> =kicsi(b3:g7;2)</t>
  </si>
  <si>
    <t>Füge Ferenc</t>
  </si>
  <si>
    <t>DARAB2</t>
  </si>
  <si>
    <t>Megszámolja a nem üres, számokat és dátumokat tartalmazó cellákat</t>
  </si>
  <si>
    <t>Megszámolja a nem üres cellákat, számot, dátumot és szöveget is</t>
  </si>
  <si>
    <t xml:space="preserve"> =darab2(a1:g7)</t>
  </si>
  <si>
    <t>KEREKÍTÉS</t>
  </si>
  <si>
    <t>Kerekíti a megadott számot a megadott nagyságrendre</t>
  </si>
  <si>
    <t>nincs</t>
  </si>
  <si>
    <t>DÁTUM</t>
  </si>
  <si>
    <t>Három számból dátumot csinál</t>
  </si>
  <si>
    <t xml:space="preserve"> =dátum(2012;06;15)</t>
  </si>
  <si>
    <t>év</t>
  </si>
  <si>
    <t>hónap</t>
  </si>
  <si>
    <t>nap</t>
  </si>
  <si>
    <t>HA</t>
  </si>
  <si>
    <t>igaz ág: "OK"</t>
  </si>
  <si>
    <t>hamis ág: "KEVÉS"</t>
  </si>
  <si>
    <t>SZUMHA</t>
  </si>
  <si>
    <t>Ha a beírt feltétel teljesül, akkor összeadja a feltételnek megfelelő számokat</t>
  </si>
  <si>
    <t>az a cellatartomány ahol a feltételt vizsgáljuk</t>
  </si>
  <si>
    <t xml:space="preserve"> =SZUMHA(B3:B7;"&gt;50";C3:C7)</t>
  </si>
  <si>
    <t xml:space="preserve"> =SZUMHA(B3:B7;"&gt;50")</t>
  </si>
  <si>
    <t>DARABTELI</t>
  </si>
  <si>
    <t xml:space="preserve"> =DARABTELI(B3:B7;"&gt;="&amp;C3)</t>
  </si>
  <si>
    <t>Ha a beírt feltétel igaz, akkor az igaz paraméter teljesül, ha nem, akkor a hamis</t>
  </si>
  <si>
    <t>NÉV</t>
  </si>
  <si>
    <t>Összesen</t>
  </si>
  <si>
    <t>Hogyan dolgozott?</t>
  </si>
  <si>
    <t>Ez nem elég!</t>
  </si>
  <si>
    <t>Rendben van.</t>
  </si>
  <si>
    <t>Egészen jó!</t>
  </si>
  <si>
    <t>Kiváló!</t>
  </si>
  <si>
    <t>Az FKERES függvény növekvően rendezett segédtáblája az összes alsó határértékkel</t>
  </si>
  <si>
    <t>FKERES</t>
  </si>
  <si>
    <t>Az adott számhoz megkeresi a közelítő vagy pontos értéket a segédtáblából, és kiírja az annak megfelelő szót</t>
  </si>
  <si>
    <t>HOL.VAN</t>
  </si>
  <si>
    <t>Megmondja, hogy a keresett érték a táblázat hányadik sorában vagy oszlopában van</t>
  </si>
  <si>
    <t>Az egyezés típusa. Ha 0, akkor pontos egyezés szükséges, ha 1, akkor alulról közelítő értéket keres, ha -1, akkor felülről</t>
  </si>
  <si>
    <t>INDEX</t>
  </si>
  <si>
    <t>Egy táblázatból kiírja a megadott sor és oszlop találkozásánál lévő cella tartalmát</t>
  </si>
  <si>
    <t>A sor száma, azaz a tömb hányadik soráról van szó</t>
  </si>
  <si>
    <t>Az oszlop száma, azaz a tömb hányadik oszlopáról van szó</t>
  </si>
  <si>
    <t>1. sor</t>
  </si>
  <si>
    <t>2. sor</t>
  </si>
  <si>
    <t>3. sor</t>
  </si>
  <si>
    <t>4. sor</t>
  </si>
  <si>
    <t>5. sor</t>
  </si>
  <si>
    <t>1. oszlop</t>
  </si>
  <si>
    <t>2. oszlop</t>
  </si>
  <si>
    <t>3. oszlop</t>
  </si>
  <si>
    <t>Az a tartomány, azaz tömb, amiben keresünk. Lehet egy vagy több oszlopos is</t>
  </si>
  <si>
    <t>a cella, azaz a kerekítendő szám</t>
  </si>
  <si>
    <t>A segédtábla 1. oszlopa</t>
  </si>
  <si>
    <t>A segédtábla 2. oszlopa</t>
  </si>
  <si>
    <t>A segédtáblában annak az oszlopnak a sorszáma, amiből kiíratjuk a szót, ez most a 2. oszlop</t>
  </si>
  <si>
    <t>Ebben a példában kiíratjuk, hogy mi a neve a legjobban teljesítő dolgozónak. A legjobb teljesítményt már megadta a beépített MAX függvény. A legjobb teljesítmény sorszámát már megadta a HOL.VAN függvény. Az oszlopszámot egyszerűen mi írjuk be. A vizsgálat a HOL.VAN és az INDEX esetében is ugyanazokra a sorokra érvényes. A vizsgált oszlopok viszont eltérnek, mert a HOL.VAN csak egy oszlopot vizsgál, amíg az INDEX egy táblázat bármelyik oszlopából kiírhatja az adott cella tartalmát.</t>
  </si>
  <si>
    <t>Név</t>
  </si>
  <si>
    <t>Megszámlálja a feltételnek megfelelő számokat</t>
  </si>
  <si>
    <t>egy harmadik lehetséges cellatartomány vagy cella</t>
  </si>
  <si>
    <t>Az AB.MEZŐ segédtáblája</t>
  </si>
  <si>
    <t>Az oszlop fejléce, amiben keresünk</t>
  </si>
  <si>
    <t>A vizsgálandó tartomány fejléccel</t>
  </si>
  <si>
    <t>A segédtábla a fejléc beírásával, és egy konkrét értékkel (itt névvel)</t>
  </si>
  <si>
    <t>elhagyjuk, azaz nincs</t>
  </si>
  <si>
    <t>1. példatáblázat a függvényekhez</t>
  </si>
  <si>
    <t>KEREK.FEL</t>
  </si>
  <si>
    <t>KEREK.LE</t>
  </si>
  <si>
    <t>Csak felfelé kerekít</t>
  </si>
  <si>
    <t>Csak lefelé kerekít</t>
  </si>
  <si>
    <t>ÉV</t>
  </si>
  <si>
    <t>HÓNAP</t>
  </si>
  <si>
    <t>NAP</t>
  </si>
  <si>
    <t>A dátumból kiírja csak az évet</t>
  </si>
  <si>
    <t>A dátumból kiírja csak a hónapot</t>
  </si>
  <si>
    <t>A dátumból kiírja csak a napot</t>
  </si>
  <si>
    <t xml:space="preserve"> =ÉV(A2)</t>
  </si>
  <si>
    <t xml:space="preserve"> =HÓNAP(A2)</t>
  </si>
  <si>
    <t xml:space="preserve"> =NAP(A2)</t>
  </si>
  <si>
    <t>a teljes dátum</t>
  </si>
  <si>
    <t>Paraméter 4</t>
  </si>
  <si>
    <t>egy negyedik, vagy akár 256. lehetséges cellatartomány vagy cella</t>
  </si>
  <si>
    <t>2. példatáblázat</t>
  </si>
  <si>
    <t>Egyezés</t>
  </si>
  <si>
    <t>A negyedik paraméter azt állítja be, hogy a keresett értékkel pontosan meg kell-e egyeznie a segédtábla valamelyik határértékének. Ha IGAZ, akkor csak közelítenie kell. Ha HAMIS, akkor pontos egyezés szükséges.</t>
  </si>
  <si>
    <t>a feltétel, más néven kritérium, vagy logikai vizsgálat</t>
  </si>
  <si>
    <t>a feltétel, azaz itt a C3-ban szereplő, 14-gyel egyenlő vagy nagyobb számok darabszáma a B3:B7 tartományban</t>
  </si>
  <si>
    <t>A példában a legnagyobb teljesítmény sorszámát keressük, azaz azt, hogy a 366 a táblázat hányadik sorában van? Magát a legnagyobb értéket most a MAX függvénnyel határozzuk meg. Ebben a példában tehát a HOL.VAN függvénybe ágyazunk egy MAX függvényt a keresett érték meghatározásához.</t>
  </si>
  <si>
    <t>AB.MEZŐ</t>
  </si>
  <si>
    <t>Egy adott tartományban megkeres egy konkrét értéket a segédtábla feltételei szerint. Ebben az esetben a Név oszlopában található, az éppen beírt névhez tartozó Összesen és Hogyan dolgozott? fejlécű oszlopok értékeit írja ki. A név változtatható, és vele együtt a kiírt értékek is változnak.</t>
  </si>
  <si>
    <t>A név változtatható! Próbáld ki!</t>
  </si>
  <si>
    <t>BAL</t>
  </si>
  <si>
    <t>JOBB</t>
  </si>
  <si>
    <t>KÖZÉP</t>
  </si>
  <si>
    <t>CSERE</t>
  </si>
  <si>
    <t>Egy cellában lévő szöveg bal oldalától kezdve kiírja a megadott számú karaktereket</t>
  </si>
  <si>
    <t>Egy cellában lévő szöveg jobb oldalától kezdve kiírja a megadott számú karaktereket</t>
  </si>
  <si>
    <t xml:space="preserve"> =BAL(A1;8)</t>
  </si>
  <si>
    <t xml:space="preserve"> =JOBB(A1;15)</t>
  </si>
  <si>
    <t>az a cella, amiben a szöveg van, vagy maga a szöveg</t>
  </si>
  <si>
    <t>a kiírandó karakterek száma</t>
  </si>
  <si>
    <t xml:space="preserve"> =KÖZÉP(A1;20;8)</t>
  </si>
  <si>
    <t>honnantól, azaz hányadik karaktertől kezdődjön a kiírás</t>
  </si>
  <si>
    <t>Egy cellában lévő szövegből kiírja a megadott számú karaktereket a megadott pozíciótól kezdve</t>
  </si>
  <si>
    <t xml:space="preserve"> =CSERE(A1;4;13;"palatábla")</t>
  </si>
  <si>
    <t>Lecseréli a régi szöveget újra</t>
  </si>
  <si>
    <t>a lecserélendő, azaz törlendő karakterek száma</t>
  </si>
  <si>
    <t>az új szöveg idézőjelek között</t>
  </si>
  <si>
    <t>MARADÉK</t>
  </si>
  <si>
    <t>Megadja egy osztás maradékát</t>
  </si>
  <si>
    <t xml:space="preserve"> =MARADÉK(100;12)</t>
  </si>
  <si>
    <t>az osztandó</t>
  </si>
  <si>
    <t>az osztó</t>
  </si>
  <si>
    <t>ÉS</t>
  </si>
  <si>
    <t>VAGY</t>
  </si>
  <si>
    <t>Igaz, ha minden feltétel igaz</t>
  </si>
  <si>
    <t>1. feltétel</t>
  </si>
  <si>
    <t>3. feltétel (elhagyható)</t>
  </si>
  <si>
    <t>4. feltétel (elhagyható)</t>
  </si>
  <si>
    <t>igaz, ha az egyik feltétel igaz</t>
  </si>
  <si>
    <t>2. feltétel (elhagyható)</t>
  </si>
  <si>
    <t>logikai vizsgálat = kritérium = feltétel                                                                                                                tábla = adattábla = tartomány = cellatartomány = tömb</t>
  </si>
  <si>
    <t>a sorszám, azaz itt a 2. legkisebb számot keressük a sorban</t>
  </si>
  <si>
    <t>Az a cellatartomány, ahol összead.                                  Az 1. tartományban vizsgál a feltétel szerint, ha megfelelő számot talál, akkor annak a sornak a 2. oszlopából adja össze a számokat.</t>
  </si>
  <si>
    <t>Az AB.MEZŐ eredményei:</t>
  </si>
  <si>
    <t xml:space="preserve"> =kerekítés(d10;-1)</t>
  </si>
  <si>
    <t xml:space="preserve"> =kerek.fel(d10;-1)</t>
  </si>
  <si>
    <t xml:space="preserve"> =kerek.le(d10;-1)</t>
  </si>
  <si>
    <t xml:space="preserve"> =ha(d9&gt;1000;"OK";"KEVÉS")</t>
  </si>
  <si>
    <t>a feltétel: d9&gt;1000</t>
  </si>
  <si>
    <t>A dátumokat az EXCEL 1900.01.01-től kezelni.         Az érték naponta 1-gyel nő, mint egy számláló.                   1 egész = 1 nap. Az egynél kisebb számokat órában, percben, másodpercben is kifejezhetjük.</t>
  </si>
  <si>
    <t>nagyságrend, a 0 egészre,     a -1 tizesre, a -2 százasra,     az 1 tizedre, a 2 századra kerekít</t>
  </si>
  <si>
    <t>ÁTLAGHA</t>
  </si>
  <si>
    <t>Ha a beírt feltétel teljesül, akkor átlagolja a feltételnek megfelelő számokat</t>
  </si>
  <si>
    <t>=ÁTLAGHA(B3:B7;"&gt;50")</t>
  </si>
  <si>
    <t>elhagyhatjuk, vagy a SZUMHA függvényhez hasonlóan járunk el</t>
  </si>
  <si>
    <t>Az eredmények a D41:D45 tartományban láthatóak kiírva</t>
  </si>
  <si>
    <t>A keresett érték, azaz itt a C41:C45 tartomány számai sorban egymás után</t>
  </si>
  <si>
    <t>A segédtábla fix, dollározott a helye. Ez soha nem változhat: $F$42:$G$45</t>
  </si>
  <si>
    <t xml:space="preserve"> =FKERES(C41;$F$42:$G$45;2;IGAZ)</t>
  </si>
  <si>
    <t xml:space="preserve"> =HOL.VAN(MAX(C41:C45);C41:C45;0)</t>
  </si>
  <si>
    <t>A keresett érték, amit most egy beágyazott MAX függvény adott meg: 366 a C43-ban</t>
  </si>
  <si>
    <t>Az az egy oszlop, azaz cellatartomány, amiben keressük az értéket C41:C45</t>
  </si>
  <si>
    <t xml:space="preserve"> =INDEX(B41:C45;D51;1)</t>
  </si>
  <si>
    <t>Ebben az esetben a sor számát a HOL.VAN függvény eredménye adja, ez a 3. sor most. Az oszlopszámot mi látjuk. A nevek az 1. oszlopban vannak. Tehát a B41:C45 tömb 3. sorának 1. oszlopában lévő celláját írja ki az INDEX függvény. Ott pedig Citrom Cecília szerepel.</t>
  </si>
  <si>
    <t>=AB.MEZŐ(B40:D45;C40;A61:A62)</t>
  </si>
  <si>
    <t>=AB.MEZŐ(B40:D45;D40;A61:A62)</t>
  </si>
  <si>
    <t>MOST, MA</t>
  </si>
  <si>
    <t xml:space="preserve"> =most() =ma()</t>
  </si>
  <si>
    <t>Kiírják az aktuális dátumot és időt</t>
  </si>
  <si>
    <t xml:space="preserve"> =ÉS(15/5=3;D32&gt;4)</t>
  </si>
  <si>
    <t xml:space="preserve"> =VAGY(15/5=3;D32&gt;4)</t>
  </si>
  <si>
    <t>Ha a beírt feltétel teljesül, akkor összeadja a feltételnek megfelelő számokat egy másik oszlopban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</si>
</sst>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8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rgb="FF008000"/>
      <name val="Calibri"/>
      <family val="2"/>
      <charset val="238"/>
      <scheme val="minor"/>
    </font>
    <font>
      <b/>
      <sz val="14"/>
      <color rgb="FF008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8000"/>
      <name val="Arial"/>
      <family val="2"/>
      <charset val="238"/>
    </font>
    <font>
      <b/>
      <sz val="18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6"/>
      <color rgb="FF008000"/>
      <name val="Calibri"/>
      <family val="2"/>
      <charset val="238"/>
      <scheme val="minor"/>
    </font>
    <font>
      <b/>
      <sz val="16"/>
      <color rgb="FF008000"/>
      <name val="Calibri"/>
      <family val="2"/>
      <charset val="238"/>
      <scheme val="minor"/>
    </font>
    <font>
      <sz val="12"/>
      <color rgb="FF008000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 style="thin">
        <color indexed="64"/>
      </right>
      <top style="thick">
        <color rgb="FF0000FF"/>
      </top>
      <bottom style="thick">
        <color rgb="FF0000FF"/>
      </bottom>
      <diagonal/>
    </border>
    <border>
      <left style="thin">
        <color indexed="64"/>
      </left>
      <right style="thin">
        <color indexed="64"/>
      </right>
      <top style="thick">
        <color rgb="FF0000FF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1" xfId="0" quotePrefix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quotePrefix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left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14" fontId="12" fillId="6" borderId="16" xfId="1" applyNumberFormat="1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6" borderId="16" xfId="1" applyFont="1" applyFill="1" applyBorder="1" applyAlignment="1">
      <alignment horizontal="center" vertical="center" wrapText="1"/>
    </xf>
    <xf numFmtId="0" fontId="13" fillId="6" borderId="16" xfId="1" applyFont="1" applyFill="1" applyBorder="1" applyAlignment="1">
      <alignment horizontal="left" vertical="center" wrapText="1"/>
    </xf>
    <xf numFmtId="0" fontId="23" fillId="6" borderId="16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4" fontId="24" fillId="6" borderId="16" xfId="0" applyNumberFormat="1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22" fontId="0" fillId="0" borderId="0" xfId="0" applyNumberFormat="1" applyAlignment="1">
      <alignment horizontal="center" vertical="center" wrapText="1"/>
    </xf>
    <xf numFmtId="22" fontId="10" fillId="0" borderId="1" xfId="0" applyNumberFormat="1" applyFont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7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2">
    <cellStyle name="40% - 5. jelölőszín" xfId="1" builtinId="47"/>
    <cellStyle name="Normál" xfId="0" builtinId="0"/>
  </cellStyles>
  <dxfs count="0"/>
  <tableStyles count="0" defaultTableStyle="TableStyleMedium2" defaultPivotStyle="PivotStyleLight16"/>
  <colors>
    <mruColors>
      <color rgb="FF0000FF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zoomScaleNormal="100" workbookViewId="0">
      <selection activeCell="A55" sqref="A55:D55"/>
    </sheetView>
  </sheetViews>
  <sheetFormatPr defaultRowHeight="15" x14ac:dyDescent="0.25"/>
  <cols>
    <col min="1" max="1" width="16.7109375" style="1" customWidth="1"/>
    <col min="2" max="2" width="33.140625" style="1" customWidth="1"/>
    <col min="3" max="3" width="34" style="1" customWidth="1"/>
    <col min="4" max="4" width="21.140625" style="1" customWidth="1"/>
    <col min="5" max="5" width="20.7109375" style="1" customWidth="1"/>
    <col min="6" max="6" width="24" style="1" customWidth="1"/>
    <col min="7" max="7" width="33.140625" style="1" customWidth="1"/>
    <col min="8" max="8" width="25.7109375" customWidth="1"/>
  </cols>
  <sheetData>
    <row r="1" spans="1:9" ht="27" customHeight="1" thickTop="1" thickBot="1" x14ac:dyDescent="0.3">
      <c r="A1" s="76" t="s">
        <v>105</v>
      </c>
      <c r="B1" s="77"/>
      <c r="C1" s="77"/>
      <c r="D1" s="77"/>
      <c r="E1" s="77"/>
      <c r="F1" s="77"/>
      <c r="G1" s="78"/>
      <c r="H1" s="86" t="s">
        <v>170</v>
      </c>
      <c r="I1" s="5"/>
    </row>
    <row r="2" spans="1:9" ht="17.25" thickTop="1" thickBot="1" x14ac:dyDescent="0.3">
      <c r="A2" s="85">
        <v>41979</v>
      </c>
      <c r="B2" s="41" t="s">
        <v>4</v>
      </c>
      <c r="C2" s="41" t="s">
        <v>5</v>
      </c>
      <c r="D2" s="41" t="s">
        <v>6</v>
      </c>
      <c r="E2" s="41" t="s">
        <v>7</v>
      </c>
      <c r="F2" s="41" t="s">
        <v>8</v>
      </c>
      <c r="G2" s="41" t="s">
        <v>9</v>
      </c>
      <c r="H2" s="86"/>
      <c r="I2" s="5"/>
    </row>
    <row r="3" spans="1:9" ht="16.5" thickTop="1" thickBot="1" x14ac:dyDescent="0.3">
      <c r="A3" s="42" t="s">
        <v>0</v>
      </c>
      <c r="B3" s="43">
        <v>12</v>
      </c>
      <c r="C3" s="43">
        <v>14</v>
      </c>
      <c r="D3" s="43">
        <v>16</v>
      </c>
      <c r="E3" s="43">
        <v>18</v>
      </c>
      <c r="F3" s="43">
        <v>20</v>
      </c>
      <c r="G3" s="43">
        <v>22</v>
      </c>
      <c r="H3" s="86"/>
      <c r="I3" s="5"/>
    </row>
    <row r="4" spans="1:9" ht="16.5" thickTop="1" thickBot="1" x14ac:dyDescent="0.3">
      <c r="A4" s="42" t="s">
        <v>1</v>
      </c>
      <c r="B4" s="43">
        <v>24</v>
      </c>
      <c r="C4" s="43">
        <v>28</v>
      </c>
      <c r="D4" s="43">
        <v>32</v>
      </c>
      <c r="E4" s="43">
        <v>36</v>
      </c>
      <c r="F4" s="43">
        <v>40</v>
      </c>
      <c r="G4" s="43">
        <v>44</v>
      </c>
      <c r="H4" s="86"/>
      <c r="I4" s="5"/>
    </row>
    <row r="5" spans="1:9" ht="31.5" thickTop="1" thickBot="1" x14ac:dyDescent="0.3">
      <c r="A5" s="42" t="s">
        <v>2</v>
      </c>
      <c r="B5" s="43">
        <v>76</v>
      </c>
      <c r="C5" s="43">
        <v>70</v>
      </c>
      <c r="D5" s="43">
        <v>64</v>
      </c>
      <c r="E5" s="43">
        <v>58</v>
      </c>
      <c r="F5" s="43">
        <v>52</v>
      </c>
      <c r="G5" s="43">
        <v>46</v>
      </c>
      <c r="H5" s="86"/>
      <c r="I5" s="5"/>
    </row>
    <row r="6" spans="1:9" ht="31.5" thickTop="1" thickBot="1" x14ac:dyDescent="0.3">
      <c r="A6" s="42" t="s">
        <v>3</v>
      </c>
      <c r="B6" s="43">
        <v>30</v>
      </c>
      <c r="C6" s="43">
        <v>40</v>
      </c>
      <c r="D6" s="43">
        <v>50</v>
      </c>
      <c r="E6" s="43">
        <v>60</v>
      </c>
      <c r="F6" s="43">
        <v>70</v>
      </c>
      <c r="G6" s="43">
        <v>80</v>
      </c>
      <c r="H6" s="86"/>
      <c r="I6" s="5"/>
    </row>
    <row r="7" spans="1:9" ht="16.5" thickTop="1" thickBot="1" x14ac:dyDescent="0.3">
      <c r="A7" s="42" t="s">
        <v>41</v>
      </c>
      <c r="B7" s="43">
        <v>64</v>
      </c>
      <c r="C7" s="43">
        <v>56</v>
      </c>
      <c r="D7" s="43">
        <v>48</v>
      </c>
      <c r="E7" s="43">
        <v>40</v>
      </c>
      <c r="F7" s="43">
        <v>32</v>
      </c>
      <c r="G7" s="43">
        <v>24</v>
      </c>
      <c r="H7" s="86"/>
      <c r="I7" s="5"/>
    </row>
    <row r="8" spans="1:9" ht="33" customHeight="1" thickTop="1" x14ac:dyDescent="0.25">
      <c r="A8" s="36" t="s">
        <v>11</v>
      </c>
      <c r="B8" s="93" t="s">
        <v>17</v>
      </c>
      <c r="C8" s="93" t="s">
        <v>12</v>
      </c>
      <c r="D8" s="93" t="s">
        <v>13</v>
      </c>
      <c r="E8" s="93" t="s">
        <v>14</v>
      </c>
      <c r="F8" s="93" t="s">
        <v>15</v>
      </c>
      <c r="G8" s="93" t="s">
        <v>16</v>
      </c>
      <c r="H8" s="94" t="s">
        <v>120</v>
      </c>
      <c r="I8" s="5"/>
    </row>
    <row r="9" spans="1:9" ht="45" x14ac:dyDescent="0.25">
      <c r="A9" s="27" t="s">
        <v>10</v>
      </c>
      <c r="B9" s="27" t="s">
        <v>18</v>
      </c>
      <c r="C9" s="28" t="s">
        <v>19</v>
      </c>
      <c r="D9" s="29">
        <f>SUM(B3:G7)</f>
        <v>1266</v>
      </c>
      <c r="E9" s="2" t="s">
        <v>20</v>
      </c>
      <c r="F9" s="7" t="s">
        <v>21</v>
      </c>
      <c r="G9" s="7" t="s">
        <v>99</v>
      </c>
      <c r="H9" s="7" t="s">
        <v>121</v>
      </c>
      <c r="I9" s="5"/>
    </row>
    <row r="10" spans="1:9" ht="45" x14ac:dyDescent="0.25">
      <c r="A10" s="27" t="s">
        <v>22</v>
      </c>
      <c r="B10" s="27" t="s">
        <v>23</v>
      </c>
      <c r="C10" s="28" t="s">
        <v>24</v>
      </c>
      <c r="D10" s="29">
        <f>AVERAGE(B3:G7)</f>
        <v>42.2</v>
      </c>
      <c r="E10" s="2" t="s">
        <v>20</v>
      </c>
      <c r="F10" s="7" t="s">
        <v>21</v>
      </c>
      <c r="G10" s="7" t="s">
        <v>99</v>
      </c>
      <c r="H10" s="7" t="s">
        <v>121</v>
      </c>
      <c r="I10" s="5"/>
    </row>
    <row r="11" spans="1:9" ht="60" customHeight="1" x14ac:dyDescent="0.25">
      <c r="A11" s="27" t="s">
        <v>25</v>
      </c>
      <c r="B11" s="27" t="s">
        <v>43</v>
      </c>
      <c r="C11" s="28" t="s">
        <v>26</v>
      </c>
      <c r="D11" s="29">
        <f>COUNT(A1:G7)</f>
        <v>31</v>
      </c>
      <c r="E11" s="2" t="s">
        <v>20</v>
      </c>
      <c r="F11" s="7" t="s">
        <v>21</v>
      </c>
      <c r="G11" s="7" t="s">
        <v>99</v>
      </c>
      <c r="H11" s="7" t="s">
        <v>121</v>
      </c>
      <c r="I11" s="5"/>
    </row>
    <row r="12" spans="1:9" ht="60" customHeight="1" x14ac:dyDescent="0.25">
      <c r="A12" s="27" t="s">
        <v>42</v>
      </c>
      <c r="B12" s="27" t="s">
        <v>44</v>
      </c>
      <c r="C12" s="28" t="s">
        <v>45</v>
      </c>
      <c r="D12" s="29">
        <f>COUNTA(A1:G7)</f>
        <v>43</v>
      </c>
      <c r="E12" s="2" t="s">
        <v>20</v>
      </c>
      <c r="F12" s="7" t="s">
        <v>21</v>
      </c>
      <c r="G12" s="7" t="s">
        <v>99</v>
      </c>
      <c r="H12" s="7" t="s">
        <v>121</v>
      </c>
      <c r="I12" s="5"/>
    </row>
    <row r="13" spans="1:9" ht="60" customHeight="1" x14ac:dyDescent="0.25">
      <c r="A13" s="27" t="s">
        <v>27</v>
      </c>
      <c r="B13" s="27" t="s">
        <v>28</v>
      </c>
      <c r="C13" s="28" t="s">
        <v>29</v>
      </c>
      <c r="D13" s="29">
        <f>MAX(B3:G7)</f>
        <v>80</v>
      </c>
      <c r="E13" s="2" t="s">
        <v>20</v>
      </c>
      <c r="F13" s="7" t="s">
        <v>21</v>
      </c>
      <c r="G13" s="7" t="s">
        <v>99</v>
      </c>
      <c r="H13" s="7" t="s">
        <v>121</v>
      </c>
      <c r="I13" s="5"/>
    </row>
    <row r="14" spans="1:9" ht="60" customHeight="1" x14ac:dyDescent="0.25">
      <c r="A14" s="27" t="s">
        <v>30</v>
      </c>
      <c r="B14" s="27" t="s">
        <v>31</v>
      </c>
      <c r="C14" s="28" t="s">
        <v>32</v>
      </c>
      <c r="D14" s="29">
        <f>MIN(B3:G7)</f>
        <v>12</v>
      </c>
      <c r="E14" s="2" t="s">
        <v>20</v>
      </c>
      <c r="F14" s="7" t="s">
        <v>21</v>
      </c>
      <c r="G14" s="7" t="s">
        <v>99</v>
      </c>
      <c r="H14" s="7" t="s">
        <v>121</v>
      </c>
      <c r="I14" s="5"/>
    </row>
    <row r="15" spans="1:9" ht="60" customHeight="1" x14ac:dyDescent="0.25">
      <c r="A15" s="27" t="s">
        <v>33</v>
      </c>
      <c r="B15" s="27" t="s">
        <v>34</v>
      </c>
      <c r="C15" s="28" t="s">
        <v>35</v>
      </c>
      <c r="D15" s="29">
        <f>LARGE(B3:G7,3)</f>
        <v>70</v>
      </c>
      <c r="E15" s="2" t="s">
        <v>36</v>
      </c>
      <c r="F15" s="7" t="s">
        <v>37</v>
      </c>
      <c r="G15" s="2" t="s">
        <v>48</v>
      </c>
      <c r="H15" s="2" t="s">
        <v>48</v>
      </c>
      <c r="I15" s="5"/>
    </row>
    <row r="16" spans="1:9" ht="60" customHeight="1" x14ac:dyDescent="0.25">
      <c r="A16" s="27" t="s">
        <v>38</v>
      </c>
      <c r="B16" s="27" t="s">
        <v>39</v>
      </c>
      <c r="C16" s="28" t="s">
        <v>40</v>
      </c>
      <c r="D16" s="29">
        <f>SMALL(B3:G7,2)</f>
        <v>14</v>
      </c>
      <c r="E16" s="2" t="s">
        <v>36</v>
      </c>
      <c r="F16" s="7" t="s">
        <v>162</v>
      </c>
      <c r="G16" s="2" t="s">
        <v>48</v>
      </c>
      <c r="H16" s="2" t="s">
        <v>48</v>
      </c>
      <c r="I16" s="5"/>
    </row>
    <row r="17" spans="1:9" ht="69.95" customHeight="1" x14ac:dyDescent="0.25">
      <c r="A17" s="27" t="s">
        <v>46</v>
      </c>
      <c r="B17" s="27" t="s">
        <v>47</v>
      </c>
      <c r="C17" s="28" t="s">
        <v>165</v>
      </c>
      <c r="D17" s="29">
        <f>ROUND(D10,-1)</f>
        <v>40</v>
      </c>
      <c r="E17" s="2" t="s">
        <v>92</v>
      </c>
      <c r="F17" s="7" t="s">
        <v>171</v>
      </c>
      <c r="G17" s="2" t="s">
        <v>48</v>
      </c>
      <c r="H17" s="2" t="s">
        <v>48</v>
      </c>
      <c r="I17" s="5"/>
    </row>
    <row r="18" spans="1:9" ht="69.95" customHeight="1" x14ac:dyDescent="0.25">
      <c r="A18" s="27" t="s">
        <v>106</v>
      </c>
      <c r="B18" s="27" t="s">
        <v>108</v>
      </c>
      <c r="C18" s="28" t="s">
        <v>166</v>
      </c>
      <c r="D18" s="30">
        <f>ROUNDUP(D10,-1)</f>
        <v>50</v>
      </c>
      <c r="E18" s="2" t="s">
        <v>92</v>
      </c>
      <c r="F18" s="7" t="s">
        <v>171</v>
      </c>
      <c r="G18" s="2" t="s">
        <v>48</v>
      </c>
      <c r="H18" s="2" t="s">
        <v>48</v>
      </c>
      <c r="I18" s="5"/>
    </row>
    <row r="19" spans="1:9" ht="69.95" customHeight="1" x14ac:dyDescent="0.25">
      <c r="A19" s="27" t="s">
        <v>107</v>
      </c>
      <c r="B19" s="27" t="s">
        <v>109</v>
      </c>
      <c r="C19" s="28" t="s">
        <v>167</v>
      </c>
      <c r="D19" s="30">
        <f>ROUNDDOWN(D10,-1)</f>
        <v>40</v>
      </c>
      <c r="E19" s="2" t="s">
        <v>92</v>
      </c>
      <c r="F19" s="7" t="s">
        <v>171</v>
      </c>
      <c r="G19" s="2" t="s">
        <v>48</v>
      </c>
      <c r="H19" s="2" t="s">
        <v>48</v>
      </c>
      <c r="I19" s="5"/>
    </row>
    <row r="20" spans="1:9" ht="36" customHeight="1" x14ac:dyDescent="0.25">
      <c r="A20" s="33" t="s">
        <v>148</v>
      </c>
      <c r="B20" s="33" t="s">
        <v>149</v>
      </c>
      <c r="C20" s="34" t="s">
        <v>150</v>
      </c>
      <c r="D20" s="56">
        <f>MOD(100,12)</f>
        <v>4</v>
      </c>
      <c r="E20" s="14" t="s">
        <v>151</v>
      </c>
      <c r="F20" s="14" t="s">
        <v>152</v>
      </c>
      <c r="G20" s="14" t="s">
        <v>48</v>
      </c>
      <c r="H20" s="14" t="s">
        <v>48</v>
      </c>
      <c r="I20" s="5"/>
    </row>
    <row r="21" spans="1:9" ht="35.1" customHeight="1" x14ac:dyDescent="0.25">
      <c r="A21" s="87" t="s">
        <v>187</v>
      </c>
      <c r="B21" s="27" t="s">
        <v>189</v>
      </c>
      <c r="C21" s="28" t="s">
        <v>188</v>
      </c>
      <c r="D21" s="91">
        <f ca="1">NOW()</f>
        <v>43489.554177314814</v>
      </c>
      <c r="E21" s="2" t="s">
        <v>48</v>
      </c>
      <c r="F21" s="2" t="s">
        <v>48</v>
      </c>
      <c r="G21" s="2" t="s">
        <v>48</v>
      </c>
      <c r="H21" s="2" t="s">
        <v>48</v>
      </c>
      <c r="I21" s="5"/>
    </row>
    <row r="22" spans="1:9" ht="35.1" customHeight="1" x14ac:dyDescent="0.25">
      <c r="A22" s="87" t="s">
        <v>49</v>
      </c>
      <c r="B22" s="27" t="s">
        <v>50</v>
      </c>
      <c r="C22" s="28" t="s">
        <v>51</v>
      </c>
      <c r="D22" s="31">
        <f>DATE(2012,6,15)</f>
        <v>41075</v>
      </c>
      <c r="E22" s="2" t="s">
        <v>52</v>
      </c>
      <c r="F22" s="2" t="s">
        <v>53</v>
      </c>
      <c r="G22" s="2" t="s">
        <v>54</v>
      </c>
      <c r="H22" s="2" t="s">
        <v>48</v>
      </c>
      <c r="I22" s="5"/>
    </row>
    <row r="23" spans="1:9" ht="35.1" customHeight="1" x14ac:dyDescent="0.25">
      <c r="A23" s="87" t="s">
        <v>110</v>
      </c>
      <c r="B23" s="27" t="s">
        <v>113</v>
      </c>
      <c r="C23" s="28" t="s">
        <v>116</v>
      </c>
      <c r="D23" s="30">
        <f>YEAR(A2)</f>
        <v>2014</v>
      </c>
      <c r="E23" s="2" t="s">
        <v>119</v>
      </c>
      <c r="F23" s="2" t="s">
        <v>48</v>
      </c>
      <c r="G23" s="2" t="s">
        <v>48</v>
      </c>
      <c r="H23" s="2" t="s">
        <v>48</v>
      </c>
      <c r="I23" s="5"/>
    </row>
    <row r="24" spans="1:9" ht="35.1" customHeight="1" x14ac:dyDescent="0.25">
      <c r="A24" s="87" t="s">
        <v>111</v>
      </c>
      <c r="B24" s="27" t="s">
        <v>114</v>
      </c>
      <c r="C24" s="28" t="s">
        <v>117</v>
      </c>
      <c r="D24" s="30">
        <f>MONTH(A2)</f>
        <v>12</v>
      </c>
      <c r="E24" s="2" t="s">
        <v>119</v>
      </c>
      <c r="F24" s="2" t="s">
        <v>48</v>
      </c>
      <c r="G24" s="2" t="s">
        <v>48</v>
      </c>
      <c r="H24" s="2" t="s">
        <v>48</v>
      </c>
      <c r="I24" s="5"/>
    </row>
    <row r="25" spans="1:9" ht="35.1" customHeight="1" x14ac:dyDescent="0.25">
      <c r="A25" s="87" t="s">
        <v>112</v>
      </c>
      <c r="B25" s="27" t="s">
        <v>115</v>
      </c>
      <c r="C25" s="28" t="s">
        <v>118</v>
      </c>
      <c r="D25" s="30">
        <f>DAY(A2)</f>
        <v>6</v>
      </c>
      <c r="E25" s="2" t="s">
        <v>119</v>
      </c>
      <c r="F25" s="2" t="s">
        <v>48</v>
      </c>
      <c r="G25" s="2" t="s">
        <v>48</v>
      </c>
      <c r="H25" s="2" t="s">
        <v>48</v>
      </c>
      <c r="I25" s="5"/>
    </row>
    <row r="26" spans="1:9" ht="54.95" customHeight="1" x14ac:dyDescent="0.25">
      <c r="A26" s="27" t="s">
        <v>55</v>
      </c>
      <c r="B26" s="27" t="s">
        <v>65</v>
      </c>
      <c r="C26" s="28" t="s">
        <v>168</v>
      </c>
      <c r="D26" s="26" t="str">
        <f>IF(D9&gt;1000,"OK","KEVÉS")</f>
        <v>OK</v>
      </c>
      <c r="E26" s="2" t="s">
        <v>169</v>
      </c>
      <c r="F26" s="2" t="s">
        <v>56</v>
      </c>
      <c r="G26" s="2" t="s">
        <v>57</v>
      </c>
      <c r="H26" s="2" t="s">
        <v>48</v>
      </c>
      <c r="I26" s="5"/>
    </row>
    <row r="27" spans="1:9" ht="30" customHeight="1" x14ac:dyDescent="0.25">
      <c r="A27" s="34" t="s">
        <v>153</v>
      </c>
      <c r="B27" s="34" t="s">
        <v>155</v>
      </c>
      <c r="C27" s="34" t="s">
        <v>190</v>
      </c>
      <c r="D27" s="56" t="b">
        <f>AND(15/5=3,D32&gt;4)</f>
        <v>0</v>
      </c>
      <c r="E27" s="22" t="s">
        <v>156</v>
      </c>
      <c r="F27" s="22" t="s">
        <v>160</v>
      </c>
      <c r="G27" s="22" t="s">
        <v>157</v>
      </c>
      <c r="H27" s="22" t="s">
        <v>158</v>
      </c>
      <c r="I27" s="5"/>
    </row>
    <row r="28" spans="1:9" ht="30" customHeight="1" x14ac:dyDescent="0.25">
      <c r="A28" s="34" t="s">
        <v>154</v>
      </c>
      <c r="B28" s="34" t="s">
        <v>159</v>
      </c>
      <c r="C28" s="34" t="s">
        <v>191</v>
      </c>
      <c r="D28" s="56" t="b">
        <f>OR(15/5=3,D32&gt;4)</f>
        <v>1</v>
      </c>
      <c r="E28" s="22" t="s">
        <v>156</v>
      </c>
      <c r="F28" s="22" t="s">
        <v>160</v>
      </c>
      <c r="G28" s="22" t="s">
        <v>157</v>
      </c>
      <c r="H28" s="22" t="s">
        <v>158</v>
      </c>
      <c r="I28" s="5"/>
    </row>
    <row r="29" spans="1:9" ht="60" customHeight="1" x14ac:dyDescent="0.25">
      <c r="A29" s="27" t="s">
        <v>58</v>
      </c>
      <c r="B29" s="27" t="s">
        <v>59</v>
      </c>
      <c r="C29" s="28" t="s">
        <v>62</v>
      </c>
      <c r="D29" s="29">
        <f>SUMIF(B3:B7,"&gt;50")</f>
        <v>140</v>
      </c>
      <c r="E29" s="2" t="s">
        <v>60</v>
      </c>
      <c r="F29" s="2" t="s">
        <v>125</v>
      </c>
      <c r="G29" s="7" t="s">
        <v>104</v>
      </c>
      <c r="H29" s="2" t="s">
        <v>48</v>
      </c>
      <c r="I29" s="5"/>
    </row>
    <row r="30" spans="1:9" ht="79.5" customHeight="1" x14ac:dyDescent="0.25">
      <c r="A30" s="27" t="s">
        <v>58</v>
      </c>
      <c r="B30" s="27" t="s">
        <v>192</v>
      </c>
      <c r="C30" s="25" t="s">
        <v>61</v>
      </c>
      <c r="D30" s="29">
        <f>SUMIF(B3:B7,"&gt;50",C3:C7)</f>
        <v>126</v>
      </c>
      <c r="E30" s="2" t="s">
        <v>60</v>
      </c>
      <c r="F30" s="2" t="s">
        <v>125</v>
      </c>
      <c r="G30" s="7" t="s">
        <v>163</v>
      </c>
      <c r="H30" s="2" t="s">
        <v>48</v>
      </c>
      <c r="I30" s="5"/>
    </row>
    <row r="31" spans="1:9" ht="79.5" customHeight="1" x14ac:dyDescent="0.25">
      <c r="A31" s="27" t="s">
        <v>172</v>
      </c>
      <c r="B31" s="27" t="s">
        <v>173</v>
      </c>
      <c r="C31" s="25" t="s">
        <v>174</v>
      </c>
      <c r="D31" s="56">
        <f>AVERAGEIF(B3:B7,"&gt;50")</f>
        <v>70</v>
      </c>
      <c r="E31" s="57" t="s">
        <v>60</v>
      </c>
      <c r="F31" s="57" t="s">
        <v>125</v>
      </c>
      <c r="G31" s="7" t="s">
        <v>175</v>
      </c>
      <c r="H31" s="57" t="s">
        <v>48</v>
      </c>
      <c r="I31" s="5"/>
    </row>
    <row r="32" spans="1:9" ht="77.25" customHeight="1" x14ac:dyDescent="0.25">
      <c r="A32" s="24" t="s">
        <v>63</v>
      </c>
      <c r="B32" s="27" t="s">
        <v>98</v>
      </c>
      <c r="C32" s="28" t="s">
        <v>64</v>
      </c>
      <c r="D32" s="29">
        <f>COUNTIF(B3:B7,"&gt;="&amp;C3)</f>
        <v>4</v>
      </c>
      <c r="E32" s="2" t="s">
        <v>60</v>
      </c>
      <c r="F32" s="7" t="s">
        <v>126</v>
      </c>
      <c r="G32" s="2" t="s">
        <v>48</v>
      </c>
      <c r="H32" s="2" t="s">
        <v>48</v>
      </c>
      <c r="I32" s="5"/>
    </row>
    <row r="33" spans="1:9" ht="54.95" customHeight="1" x14ac:dyDescent="0.25">
      <c r="A33" s="88" t="s">
        <v>131</v>
      </c>
      <c r="B33" s="32" t="s">
        <v>135</v>
      </c>
      <c r="C33" s="28" t="s">
        <v>137</v>
      </c>
      <c r="D33" s="29" t="str">
        <f>LEFT(A1,8)</f>
        <v>1. példa</v>
      </c>
      <c r="E33" s="14" t="s">
        <v>139</v>
      </c>
      <c r="F33" s="14" t="s">
        <v>140</v>
      </c>
      <c r="G33" s="21" t="s">
        <v>48</v>
      </c>
      <c r="H33" s="21" t="s">
        <v>48</v>
      </c>
      <c r="I33" s="5"/>
    </row>
    <row r="34" spans="1:9" ht="54.95" customHeight="1" x14ac:dyDescent="0.25">
      <c r="A34" s="89" t="s">
        <v>132</v>
      </c>
      <c r="B34" s="32" t="s">
        <v>136</v>
      </c>
      <c r="C34" s="28" t="s">
        <v>138</v>
      </c>
      <c r="D34" s="26" t="str">
        <f>RIGHT(A1,15)</f>
        <v>a függvényekhez</v>
      </c>
      <c r="E34" s="14" t="s">
        <v>139</v>
      </c>
      <c r="F34" s="14" t="s">
        <v>140</v>
      </c>
      <c r="G34" s="21" t="s">
        <v>48</v>
      </c>
      <c r="H34" s="21" t="s">
        <v>48</v>
      </c>
      <c r="I34" s="5"/>
    </row>
    <row r="35" spans="1:9" ht="61.5" customHeight="1" x14ac:dyDescent="0.25">
      <c r="A35" s="89" t="s">
        <v>133</v>
      </c>
      <c r="B35" s="32" t="s">
        <v>143</v>
      </c>
      <c r="C35" s="28" t="s">
        <v>141</v>
      </c>
      <c r="D35" s="29" t="str">
        <f>MID(A1,20,8)</f>
        <v>függvény</v>
      </c>
      <c r="E35" s="14" t="s">
        <v>139</v>
      </c>
      <c r="F35" s="14" t="s">
        <v>142</v>
      </c>
      <c r="G35" s="14" t="s">
        <v>140</v>
      </c>
      <c r="H35" s="20" t="s">
        <v>48</v>
      </c>
      <c r="I35" s="5"/>
    </row>
    <row r="36" spans="1:9" ht="46.5" customHeight="1" x14ac:dyDescent="0.25">
      <c r="A36" s="89" t="s">
        <v>134</v>
      </c>
      <c r="B36" s="27" t="s">
        <v>145</v>
      </c>
      <c r="C36" s="28" t="s">
        <v>144</v>
      </c>
      <c r="D36" s="29" t="str">
        <f>REPLACE(A1,4,13,"palatábla")</f>
        <v>1. palatábla a függvényekhez</v>
      </c>
      <c r="E36" s="14" t="s">
        <v>139</v>
      </c>
      <c r="F36" s="14" t="s">
        <v>142</v>
      </c>
      <c r="G36" s="21" t="s">
        <v>146</v>
      </c>
      <c r="H36" s="21" t="s">
        <v>147</v>
      </c>
      <c r="I36" s="5"/>
    </row>
    <row r="37" spans="1:9" ht="49.5" customHeight="1" x14ac:dyDescent="0.25">
      <c r="A37" s="82" t="s">
        <v>161</v>
      </c>
      <c r="B37" s="83"/>
      <c r="C37" s="83"/>
      <c r="D37" s="83"/>
      <c r="E37" s="83"/>
      <c r="F37" s="83"/>
      <c r="G37" s="83"/>
      <c r="H37" s="84"/>
      <c r="I37" s="5"/>
    </row>
    <row r="38" spans="1:9" ht="30" customHeight="1" x14ac:dyDescent="0.25">
      <c r="A38" s="79" t="s">
        <v>122</v>
      </c>
      <c r="B38" s="79"/>
      <c r="C38" s="79"/>
      <c r="D38" s="79"/>
      <c r="E38" s="2"/>
      <c r="G38" s="18"/>
      <c r="H38" s="8"/>
      <c r="I38" s="5"/>
    </row>
    <row r="39" spans="1:9" ht="20.25" customHeight="1" thickBot="1" x14ac:dyDescent="0.3">
      <c r="A39" s="37"/>
      <c r="B39" s="40" t="s">
        <v>88</v>
      </c>
      <c r="C39" s="38" t="s">
        <v>89</v>
      </c>
      <c r="D39" s="38" t="s">
        <v>90</v>
      </c>
      <c r="E39" s="15"/>
      <c r="F39" s="95" t="s">
        <v>73</v>
      </c>
      <c r="G39" s="95"/>
      <c r="H39" s="17"/>
      <c r="I39" s="5"/>
    </row>
    <row r="40" spans="1:9" ht="34.5" customHeight="1" thickTop="1" thickBot="1" x14ac:dyDescent="0.3">
      <c r="A40" s="39"/>
      <c r="B40" s="51" t="s">
        <v>66</v>
      </c>
      <c r="C40" s="41" t="s">
        <v>67</v>
      </c>
      <c r="D40" s="41" t="s">
        <v>68</v>
      </c>
      <c r="E40" s="16"/>
      <c r="F40" s="95"/>
      <c r="G40" s="95"/>
      <c r="H40" s="17"/>
      <c r="I40" s="5"/>
    </row>
    <row r="41" spans="1:9" ht="16.5" thickTop="1" thickBot="1" x14ac:dyDescent="0.3">
      <c r="A41" s="39" t="s">
        <v>83</v>
      </c>
      <c r="B41" s="54" t="s">
        <v>0</v>
      </c>
      <c r="C41" s="52">
        <f>SUM(B3:G3)</f>
        <v>102</v>
      </c>
      <c r="D41" s="50" t="str">
        <f>VLOOKUP(C41,$F$42:$G$45,2,TRUE)</f>
        <v>Rendben van.</v>
      </c>
      <c r="E41" s="16"/>
      <c r="F41" s="23" t="s">
        <v>93</v>
      </c>
      <c r="G41" s="23" t="s">
        <v>94</v>
      </c>
      <c r="H41" s="17"/>
      <c r="I41" s="5"/>
    </row>
    <row r="42" spans="1:9" ht="17.25" thickTop="1" thickBot="1" x14ac:dyDescent="0.3">
      <c r="A42" s="39" t="s">
        <v>84</v>
      </c>
      <c r="B42" s="54" t="s">
        <v>1</v>
      </c>
      <c r="C42" s="52">
        <f>SUM(B4:G4)</f>
        <v>204</v>
      </c>
      <c r="D42" s="50" t="str">
        <f>VLOOKUP(C42,$F$42:$G$45,2,TRUE)</f>
        <v>Egészen jó!</v>
      </c>
      <c r="E42" s="16"/>
      <c r="F42" s="96">
        <v>0</v>
      </c>
      <c r="G42" s="96" t="s">
        <v>69</v>
      </c>
      <c r="H42" s="17"/>
      <c r="I42" s="5"/>
    </row>
    <row r="43" spans="1:9" ht="17.25" thickTop="1" thickBot="1" x14ac:dyDescent="0.3">
      <c r="A43" s="45" t="s">
        <v>85</v>
      </c>
      <c r="B43" s="55" t="s">
        <v>2</v>
      </c>
      <c r="C43" s="53">
        <f>SUM(B5:G5)</f>
        <v>366</v>
      </c>
      <c r="D43" s="50" t="str">
        <f>VLOOKUP(C43,$F$42:$G$45,2,TRUE)</f>
        <v>Kiváló!</v>
      </c>
      <c r="E43" s="16"/>
      <c r="F43" s="96">
        <v>100</v>
      </c>
      <c r="G43" s="96" t="s">
        <v>70</v>
      </c>
      <c r="H43" s="17"/>
      <c r="I43" s="5"/>
    </row>
    <row r="44" spans="1:9" ht="17.25" thickTop="1" thickBot="1" x14ac:dyDescent="0.3">
      <c r="A44" s="39" t="s">
        <v>86</v>
      </c>
      <c r="B44" s="54" t="s">
        <v>3</v>
      </c>
      <c r="C44" s="52">
        <f>SUM(B6:G6)</f>
        <v>330</v>
      </c>
      <c r="D44" s="50" t="str">
        <f>VLOOKUP(C44,$F$42:$G$45,2,TRUE)</f>
        <v>Kiváló!</v>
      </c>
      <c r="E44" s="16"/>
      <c r="F44" s="96">
        <v>200</v>
      </c>
      <c r="G44" s="96" t="s">
        <v>71</v>
      </c>
      <c r="H44" s="17"/>
      <c r="I44" s="5"/>
    </row>
    <row r="45" spans="1:9" ht="17.25" thickTop="1" thickBot="1" x14ac:dyDescent="0.3">
      <c r="A45" s="39" t="s">
        <v>87</v>
      </c>
      <c r="B45" s="54" t="s">
        <v>41</v>
      </c>
      <c r="C45" s="52">
        <f>SUM(B7:G7)</f>
        <v>264</v>
      </c>
      <c r="D45" s="50" t="str">
        <f>VLOOKUP(C45,$F$42:$G$45,2,TRUE)</f>
        <v>Egészen jó!</v>
      </c>
      <c r="E45" s="16"/>
      <c r="F45" s="96">
        <v>300</v>
      </c>
      <c r="G45" s="96" t="s">
        <v>72</v>
      </c>
      <c r="H45" s="17"/>
      <c r="I45" s="5"/>
    </row>
    <row r="46" spans="1:9" ht="27.75" customHeight="1" thickTop="1" x14ac:dyDescent="0.25">
      <c r="A46" s="2"/>
      <c r="B46" s="12"/>
      <c r="C46" s="12"/>
      <c r="D46" s="12"/>
      <c r="E46" s="2"/>
      <c r="F46" s="12"/>
      <c r="G46" s="12"/>
      <c r="H46" s="8"/>
      <c r="I46" s="5"/>
    </row>
    <row r="47" spans="1:9" ht="33.75" customHeight="1" x14ac:dyDescent="0.25">
      <c r="A47" s="35" t="s">
        <v>11</v>
      </c>
      <c r="B47" s="94" t="s">
        <v>17</v>
      </c>
      <c r="C47" s="94" t="s">
        <v>12</v>
      </c>
      <c r="D47" s="94" t="s">
        <v>13</v>
      </c>
      <c r="E47" s="94" t="s">
        <v>14</v>
      </c>
      <c r="F47" s="94" t="s">
        <v>15</v>
      </c>
      <c r="G47" s="94" t="s">
        <v>16</v>
      </c>
      <c r="H47" s="94" t="s">
        <v>120</v>
      </c>
      <c r="I47" s="5"/>
    </row>
    <row r="48" spans="1:9" ht="63" x14ac:dyDescent="0.25">
      <c r="A48" s="27" t="s">
        <v>74</v>
      </c>
      <c r="B48" s="58" t="s">
        <v>75</v>
      </c>
      <c r="C48" s="25" t="s">
        <v>179</v>
      </c>
      <c r="D48" s="13" t="s">
        <v>176</v>
      </c>
      <c r="E48" s="2" t="s">
        <v>177</v>
      </c>
      <c r="F48" s="44" t="s">
        <v>178</v>
      </c>
      <c r="G48" s="4" t="s">
        <v>95</v>
      </c>
      <c r="H48" s="9" t="s">
        <v>123</v>
      </c>
      <c r="I48" s="5"/>
    </row>
    <row r="49" spans="1:9" ht="36.75" customHeight="1" x14ac:dyDescent="0.25">
      <c r="A49" s="2"/>
      <c r="B49" s="2"/>
      <c r="C49" s="2"/>
      <c r="D49" s="2"/>
      <c r="E49" s="80" t="s">
        <v>124</v>
      </c>
      <c r="F49" s="80"/>
      <c r="G49" s="80"/>
      <c r="H49" s="80"/>
      <c r="I49" s="5"/>
    </row>
    <row r="50" spans="1:9" ht="14.25" customHeight="1" x14ac:dyDescent="0.25">
      <c r="A50" s="10"/>
      <c r="B50" s="10"/>
      <c r="C50" s="10"/>
      <c r="D50" s="10"/>
      <c r="E50" s="10"/>
      <c r="F50" s="10"/>
      <c r="G50" s="10"/>
      <c r="H50" s="10"/>
      <c r="I50" s="5"/>
    </row>
    <row r="51" spans="1:9" ht="60" customHeight="1" x14ac:dyDescent="0.25">
      <c r="A51" s="27" t="s">
        <v>76</v>
      </c>
      <c r="B51" s="24" t="s">
        <v>77</v>
      </c>
      <c r="C51" s="6" t="s">
        <v>180</v>
      </c>
      <c r="D51" s="48">
        <f>MATCH(MAX(C41:C45),C41:C45,0)</f>
        <v>3</v>
      </c>
      <c r="E51" s="2" t="s">
        <v>181</v>
      </c>
      <c r="F51" s="2" t="s">
        <v>182</v>
      </c>
      <c r="G51" s="7" t="s">
        <v>78</v>
      </c>
      <c r="H51" s="2" t="s">
        <v>48</v>
      </c>
      <c r="I51" s="5"/>
    </row>
    <row r="52" spans="1:9" ht="43.5" customHeight="1" x14ac:dyDescent="0.25">
      <c r="A52" s="59" t="s">
        <v>127</v>
      </c>
      <c r="B52" s="60"/>
      <c r="C52" s="60"/>
      <c r="D52" s="60"/>
      <c r="E52" s="60"/>
      <c r="F52" s="60"/>
      <c r="G52" s="60"/>
      <c r="H52" s="61"/>
      <c r="I52" s="5"/>
    </row>
    <row r="53" spans="1:9" ht="14.25" customHeight="1" x14ac:dyDescent="0.25">
      <c r="A53" s="75"/>
      <c r="B53" s="75"/>
      <c r="C53" s="75"/>
      <c r="D53" s="75"/>
      <c r="E53" s="75"/>
      <c r="F53" s="75"/>
      <c r="G53" s="75"/>
      <c r="H53" s="75"/>
      <c r="I53" s="5"/>
    </row>
    <row r="54" spans="1:9" ht="68.25" customHeight="1" x14ac:dyDescent="0.25">
      <c r="A54" s="27" t="s">
        <v>79</v>
      </c>
      <c r="B54" s="24" t="s">
        <v>80</v>
      </c>
      <c r="C54" s="28" t="s">
        <v>183</v>
      </c>
      <c r="D54" s="49" t="str">
        <f>INDEX(B41:C45,D51,1)</f>
        <v>Citrom Cecília</v>
      </c>
      <c r="E54" s="58" t="s">
        <v>91</v>
      </c>
      <c r="F54" s="26" t="s">
        <v>81</v>
      </c>
      <c r="G54" s="98" t="s">
        <v>82</v>
      </c>
      <c r="H54" s="58" t="s">
        <v>48</v>
      </c>
      <c r="I54" s="5"/>
    </row>
    <row r="55" spans="1:9" ht="90.75" customHeight="1" x14ac:dyDescent="0.25">
      <c r="A55" s="62" t="s">
        <v>96</v>
      </c>
      <c r="B55" s="63"/>
      <c r="C55" s="63"/>
      <c r="D55" s="64"/>
      <c r="E55" s="81" t="s">
        <v>184</v>
      </c>
      <c r="F55" s="81"/>
      <c r="G55" s="81"/>
      <c r="H55" s="81"/>
      <c r="I55" s="5"/>
    </row>
    <row r="56" spans="1:9" ht="15" customHeight="1" x14ac:dyDescent="0.25">
      <c r="A56" s="75"/>
      <c r="B56" s="75"/>
      <c r="C56" s="75"/>
      <c r="D56" s="75"/>
      <c r="E56" s="75"/>
      <c r="F56" s="75"/>
      <c r="G56" s="75"/>
      <c r="H56" s="75"/>
      <c r="I56" s="5"/>
    </row>
    <row r="57" spans="1:9" ht="15" customHeight="1" x14ac:dyDescent="0.25">
      <c r="A57" s="74" t="s">
        <v>128</v>
      </c>
      <c r="B57" s="65" t="s">
        <v>129</v>
      </c>
      <c r="C57" s="66"/>
      <c r="D57" s="66"/>
      <c r="E57" s="66"/>
      <c r="F57" s="66"/>
      <c r="G57" s="66"/>
      <c r="H57" s="67"/>
      <c r="I57" s="5"/>
    </row>
    <row r="58" spans="1:9" x14ac:dyDescent="0.25">
      <c r="A58" s="74"/>
      <c r="B58" s="68"/>
      <c r="C58" s="69"/>
      <c r="D58" s="69"/>
      <c r="E58" s="69"/>
      <c r="F58" s="69"/>
      <c r="G58" s="69"/>
      <c r="H58" s="70"/>
      <c r="I58" s="5"/>
    </row>
    <row r="59" spans="1:9" ht="16.5" customHeight="1" x14ac:dyDescent="0.25">
      <c r="A59" s="74"/>
      <c r="B59" s="71"/>
      <c r="C59" s="72"/>
      <c r="D59" s="72"/>
      <c r="E59" s="72"/>
      <c r="F59" s="72"/>
      <c r="G59" s="72"/>
      <c r="H59" s="73"/>
      <c r="I59" s="5"/>
    </row>
    <row r="60" spans="1:9" ht="32.25" thickBot="1" x14ac:dyDescent="0.3">
      <c r="A60" s="47" t="s">
        <v>100</v>
      </c>
      <c r="B60" s="2"/>
      <c r="C60" s="2"/>
      <c r="D60" s="24" t="s">
        <v>164</v>
      </c>
      <c r="E60" s="2"/>
      <c r="F60" s="2"/>
      <c r="G60" s="2"/>
      <c r="H60" s="8"/>
      <c r="I60" s="5"/>
    </row>
    <row r="61" spans="1:9" ht="25.5" customHeight="1" thickTop="1" thickBot="1" x14ac:dyDescent="0.3">
      <c r="A61" s="46" t="s">
        <v>97</v>
      </c>
      <c r="B61" s="11"/>
      <c r="C61" s="25" t="s">
        <v>185</v>
      </c>
      <c r="D61" s="49">
        <f>DGET(B40:D45,C40,A61:A62)</f>
        <v>204</v>
      </c>
      <c r="E61" s="74" t="s">
        <v>102</v>
      </c>
      <c r="F61" s="74" t="s">
        <v>101</v>
      </c>
      <c r="G61" s="74" t="s">
        <v>103</v>
      </c>
      <c r="H61" s="97" t="s">
        <v>48</v>
      </c>
      <c r="I61" s="5"/>
    </row>
    <row r="62" spans="1:9" ht="25.5" customHeight="1" thickTop="1" thickBot="1" x14ac:dyDescent="0.3">
      <c r="A62" s="46" t="s">
        <v>1</v>
      </c>
      <c r="B62" s="11"/>
      <c r="C62" s="25" t="s">
        <v>186</v>
      </c>
      <c r="D62" s="49" t="str">
        <f>DGET(B40:D45,D40,A61:A62)</f>
        <v>Egészen jó!</v>
      </c>
      <c r="E62" s="74"/>
      <c r="F62" s="74"/>
      <c r="G62" s="74"/>
      <c r="H62" s="97"/>
      <c r="I62" s="5"/>
    </row>
    <row r="63" spans="1:9" ht="28.5" customHeight="1" thickTop="1" x14ac:dyDescent="0.25">
      <c r="A63" s="92" t="s">
        <v>130</v>
      </c>
      <c r="B63" s="19"/>
      <c r="C63" s="19"/>
      <c r="D63" s="19"/>
      <c r="E63" s="19"/>
      <c r="F63" s="19"/>
      <c r="G63" s="19"/>
      <c r="H63" s="8"/>
      <c r="I63" s="5"/>
    </row>
    <row r="64" spans="1:9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71" spans="3:3" x14ac:dyDescent="0.25">
      <c r="C71" s="90"/>
    </row>
  </sheetData>
  <mergeCells count="17">
    <mergeCell ref="H1:H7"/>
    <mergeCell ref="A53:H53"/>
    <mergeCell ref="A56:H56"/>
    <mergeCell ref="A1:G1"/>
    <mergeCell ref="A38:D38"/>
    <mergeCell ref="E49:H49"/>
    <mergeCell ref="E55:H55"/>
    <mergeCell ref="F39:G40"/>
    <mergeCell ref="A37:H37"/>
    <mergeCell ref="F61:F62"/>
    <mergeCell ref="G61:G62"/>
    <mergeCell ref="A52:H52"/>
    <mergeCell ref="A55:D55"/>
    <mergeCell ref="B57:H59"/>
    <mergeCell ref="H61:H62"/>
    <mergeCell ref="A57:A59"/>
    <mergeCell ref="E61:E62"/>
  </mergeCells>
  <printOptions horizontalCentered="1" verticalCentered="1" headings="1" gridLines="1"/>
  <pageMargins left="0.19685039370078741" right="0.19685039370078741" top="0.19685039370078741" bottom="0.19685039370078741" header="0.31496062992125984" footer="0.31496062992125984"/>
  <pageSetup paperSize="9" scale="69" fitToHeight="0" orientation="landscape" horizontalDpi="300" r:id="rId1"/>
  <webPublishItems count="2">
    <webPublishItem id="28369" divId="fuggvenyek_28369" sourceType="sheet" destinationFile="D:\DOKUMENTUMOK\SULI\ECDL 2015\fuggvenyek.html"/>
    <webPublishItem id="11400" divId="Függvények 2_11400" sourceType="printArea" destinationFile="C:\Users\Miklós\AppData\Roaming\Microsoft\Windows\Network Shortcuts\fuggvenyek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informatikatanár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Miklós</dc:creator>
  <cp:lastModifiedBy>Windows-felhasználó</cp:lastModifiedBy>
  <cp:lastPrinted>2018-04-23T21:35:15Z</cp:lastPrinted>
  <dcterms:created xsi:type="dcterms:W3CDTF">2014-12-09T16:50:52Z</dcterms:created>
  <dcterms:modified xsi:type="dcterms:W3CDTF">2019-01-24T12:22:54Z</dcterms:modified>
</cp:coreProperties>
</file>